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iiq/Library/Mobile Documents/com~apple~CloudDocs/My Cloud Library/Employees/"/>
    </mc:Choice>
  </mc:AlternateContent>
  <xr:revisionPtr revIDLastSave="0" documentId="13_ncr:1_{A28E7782-F81E-C049-91DC-A0EB1B974050}" xr6:coauthVersionLast="47" xr6:coauthVersionMax="47" xr10:uidLastSave="{00000000-0000-0000-0000-000000000000}"/>
  <bookViews>
    <workbookView xWindow="4440" yWindow="760" windowWidth="24960" windowHeight="18360" xr2:uid="{30BCF176-1C09-344A-B2ED-81CF65609FF2}"/>
  </bookViews>
  <sheets>
    <sheet name="TARIIQ DUSMOHAMUD" sheetId="1" r:id="rId1"/>
    <sheet name="SHABILAH ROMJON" sheetId="2" r:id="rId2"/>
    <sheet name="PAYE CALCULA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" l="1"/>
  <c r="E20" i="2"/>
  <c r="F17" i="1"/>
  <c r="I17" i="1" s="1"/>
  <c r="F15" i="1"/>
  <c r="I15" i="1" s="1"/>
  <c r="F18" i="2"/>
  <c r="E18" i="2"/>
  <c r="E36" i="1"/>
  <c r="E35" i="1"/>
  <c r="E37" i="1" s="1"/>
  <c r="F17" i="2"/>
  <c r="E17" i="2"/>
  <c r="I17" i="2" s="1"/>
  <c r="F14" i="1"/>
  <c r="I14" i="1" s="1"/>
  <c r="F16" i="2"/>
  <c r="E16" i="2"/>
  <c r="F13" i="1"/>
  <c r="I13" i="1" s="1"/>
  <c r="D4" i="1"/>
  <c r="F12" i="1"/>
  <c r="I12" i="1" s="1"/>
  <c r="F15" i="2"/>
  <c r="E15" i="2"/>
  <c r="F11" i="1"/>
  <c r="I11" i="1" s="1"/>
  <c r="F14" i="2"/>
  <c r="E14" i="2"/>
  <c r="I14" i="2" s="1"/>
  <c r="B12" i="3"/>
  <c r="I10" i="1"/>
  <c r="K10" i="1" s="1"/>
  <c r="B11" i="3"/>
  <c r="B10" i="3"/>
  <c r="B5" i="3"/>
  <c r="B2" i="3"/>
  <c r="E13" i="2"/>
  <c r="I13" i="2" s="1"/>
  <c r="F13" i="2"/>
  <c r="D5" i="1"/>
  <c r="D6" i="1"/>
  <c r="D7" i="1"/>
  <c r="I7" i="1" s="1"/>
  <c r="D8" i="1"/>
  <c r="I8" i="1" s="1"/>
  <c r="D2" i="1"/>
  <c r="I9" i="1"/>
  <c r="K9" i="1" s="1"/>
  <c r="F4" i="2"/>
  <c r="F5" i="2"/>
  <c r="F7" i="2"/>
  <c r="F8" i="2"/>
  <c r="F9" i="2"/>
  <c r="F10" i="2"/>
  <c r="F11" i="2"/>
  <c r="F12" i="2"/>
  <c r="F3" i="2"/>
  <c r="E4" i="2"/>
  <c r="E5" i="2"/>
  <c r="E7" i="2"/>
  <c r="E8" i="2"/>
  <c r="E9" i="2"/>
  <c r="E10" i="2"/>
  <c r="E11" i="2"/>
  <c r="E12" i="2"/>
  <c r="I12" i="2" s="1"/>
  <c r="E3" i="2"/>
  <c r="I16" i="2" l="1"/>
  <c r="I18" i="2"/>
  <c r="I15" i="2"/>
  <c r="I20" i="2"/>
  <c r="I11" i="2"/>
  <c r="I10" i="2"/>
  <c r="I9" i="2"/>
  <c r="I6" i="1"/>
  <c r="I8" i="2"/>
  <c r="I5" i="1"/>
  <c r="I2" i="1"/>
  <c r="I4" i="2"/>
  <c r="I5" i="2"/>
  <c r="I7" i="2"/>
  <c r="I3" i="2"/>
  <c r="I4" i="1"/>
  <c r="K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89</author>
  </authors>
  <commentList>
    <comment ref="D9" authorId="0" shapeId="0" xr:uid="{60CE33F7-94DA-7242-AB02-8C2C628036EA}">
      <text>
        <r>
          <rPr>
            <b/>
            <sz val="10"/>
            <color rgb="FF000000"/>
            <rFont val="Tahoma"/>
            <family val="2"/>
          </rPr>
          <t>89: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52,500 witheld to pay MRA, but paid to employee as PAYE exceed tax due</t>
        </r>
      </text>
    </comment>
    <comment ref="K9" authorId="0" shapeId="0" xr:uid="{27A2B712-CB88-9740-8E0B-65C668396C09}">
      <text>
        <r>
          <rPr>
            <b/>
            <sz val="10"/>
            <color rgb="FF000000"/>
            <rFont val="Tahoma"/>
            <family val="2"/>
          </rPr>
          <t>89: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Refunded to employee 29/01/24
</t>
        </r>
      </text>
    </comment>
    <comment ref="D10" authorId="0" shapeId="0" xr:uid="{CBB04626-2248-C943-91A2-1EDA752C5C93}">
      <text>
        <r>
          <rPr>
            <b/>
            <sz val="10"/>
            <color rgb="FF000000"/>
            <rFont val="Tahoma"/>
            <family val="2"/>
          </rPr>
          <t>89:</t>
        </r>
        <r>
          <rPr>
            <sz val="10"/>
            <color rgb="FF000000"/>
            <rFont val="Tahoma"/>
            <family val="2"/>
          </rPr>
          <t>7</t>
        </r>
        <r>
          <rPr>
            <sz val="10"/>
            <color rgb="FF000000"/>
            <rFont val="Calibri"/>
            <family val="2"/>
          </rPr>
          <t xml:space="preserve">,500 with help to pay MRA, but paid to employee as PAYE exceed tax due
</t>
        </r>
      </text>
    </comment>
    <comment ref="K10" authorId="0" shapeId="0" xr:uid="{C7CDEEBC-F893-974B-B421-EBFA7C93E2B2}">
      <text>
        <r>
          <rPr>
            <b/>
            <sz val="10"/>
            <color rgb="FF000000"/>
            <rFont val="Tahoma"/>
            <family val="2"/>
          </rPr>
          <t>89: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b/>
            <sz val="18"/>
            <color rgb="FF000000"/>
            <rFont val="Calibri"/>
            <family val="2"/>
          </rPr>
          <t>89: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8"/>
            <color rgb="FF000000"/>
            <rFont val="Calibri"/>
            <family val="2"/>
          </rPr>
          <t>Refunded to employee 29/01/24</t>
        </r>
        <r>
          <rPr>
            <sz val="10"/>
            <color rgb="FF000000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<sst xmlns="http://schemas.openxmlformats.org/spreadsheetml/2006/main" count="27" uniqueCount="19">
  <si>
    <t>Payment Date</t>
  </si>
  <si>
    <t>Gross salary</t>
  </si>
  <si>
    <t>PAYE</t>
  </si>
  <si>
    <t>CSG</t>
  </si>
  <si>
    <t>Net Pay</t>
  </si>
  <si>
    <t>Deduction</t>
  </si>
  <si>
    <t>Travelling</t>
  </si>
  <si>
    <t>Bonus</t>
  </si>
  <si>
    <t>NSF</t>
  </si>
  <si>
    <t>PAYE CALCULATION</t>
  </si>
  <si>
    <t>Annual Pay</t>
  </si>
  <si>
    <t>EoY Bonus</t>
  </si>
  <si>
    <t>Other Bonus</t>
  </si>
  <si>
    <t>Deductions</t>
  </si>
  <si>
    <t>3 dependants</t>
  </si>
  <si>
    <t>Disability</t>
  </si>
  <si>
    <t>Chargable Income</t>
  </si>
  <si>
    <t>Tax @ 15%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</si>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</sst>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rgb="FF006100"/>
      <name val="Calibri"/>
      <family val="2"/>
      <scheme val="minor"/>
    </font>
    <font>
      <sz val="10"/>
      <color rgb="FF00000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15" fontId="0" fillId="0" borderId="0" xfId="0" applyNumberFormat="1"/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0" applyNumberFormat="1"/>
    <xf numFmtId="15" fontId="2" fillId="0" borderId="0" xfId="0" applyNumberFormat="1" applyFont="1"/>
    <xf numFmtId="43" fontId="2" fillId="0" borderId="0" xfId="1" applyFont="1"/>
    <xf numFmtId="43" fontId="2" fillId="0" borderId="0" xfId="1" applyFont="1" applyAlignment="1">
      <alignment horizontal="center"/>
    </xf>
    <xf numFmtId="0" fontId="2" fillId="0" borderId="0" xfId="0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  <xf numFmtId="9" fontId="0" fillId="0" borderId="0" xfId="0" applyNumberFormat="1"/>
    <xf numFmtId="164" fontId="0" fillId="0" borderId="0" xfId="0" applyNumberFormat="1"/>
    <xf numFmtId="43" fontId="5" fillId="2" borderId="0" xfId="2" applyNumberFormat="1"/>
    <xf numFmtId="0" fontId="5" fillId="2" borderId="0" xfId="2"/>
    <xf numFmtId="4" fontId="0" fillId="0" borderId="0" xfId="0" applyNumberFormat="1"/>
    <xf numFmtId="4" fontId="9" fillId="0" borderId="0" xfId="3" applyNumberFormat="1"/>
    <xf numFmtId="0" fontId="0" fillId="3" borderId="0" xfId="0" applyFill="1"/>
  </cellXfs>
  <cellStyles count="4">
    <cellStyle name="Comma" xfId="1" builtinId="3"/>
    <cellStyle name="Good" xfId="2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1E01D-3B79-994A-BA12-FA0A3D7F7EF4}">
  <dimension ref="A1:K37"/>
  <sheetViews>
    <sheetView tabSelected="1" zoomScale="180" zoomScaleNormal="180" workbookViewId="0">
      <selection activeCell="D4" sqref="D4:D15"/>
    </sheetView>
  </sheetViews>
  <sheetFormatPr baseColWidth="10" defaultRowHeight="16" x14ac:dyDescent="0.2"/>
  <cols>
    <col min="1" max="1" width="13.6640625" customWidth="1"/>
    <col min="2" max="2" width="12.6640625" customWidth="1"/>
    <col min="3" max="3" width="11.5" bestFit="1" customWidth="1"/>
    <col min="6" max="6" width="11.5" bestFit="1" customWidth="1"/>
    <col min="7" max="7" width="12.1640625" bestFit="1" customWidth="1"/>
    <col min="9" max="9" width="11.5" bestFit="1" customWidth="1"/>
    <col min="11" max="11" width="11.1640625" bestFit="1" customWidth="1"/>
  </cols>
  <sheetData>
    <row r="1" spans="1:11" x14ac:dyDescent="0.2">
      <c r="A1" t="s">
        <v>0</v>
      </c>
      <c r="B1" t="s">
        <v>1</v>
      </c>
      <c r="C1" t="s">
        <v>7</v>
      </c>
      <c r="D1" t="s">
        <v>2</v>
      </c>
      <c r="E1" t="s">
        <v>6</v>
      </c>
      <c r="F1" t="s">
        <v>3</v>
      </c>
      <c r="G1" t="s">
        <v>8</v>
      </c>
      <c r="I1" t="s">
        <v>4</v>
      </c>
    </row>
    <row r="2" spans="1:11" x14ac:dyDescent="0.2">
      <c r="A2" s="1">
        <v>45105</v>
      </c>
      <c r="B2" s="2">
        <v>35000</v>
      </c>
      <c r="C2" s="3"/>
      <c r="D2" s="3">
        <f>(B2+C2)*15%</f>
        <v>5250</v>
      </c>
      <c r="E2" s="3">
        <v>8750</v>
      </c>
      <c r="F2" s="3"/>
      <c r="G2" s="3"/>
      <c r="I2" s="2">
        <f>B2-D2+E2</f>
        <v>38500</v>
      </c>
    </row>
    <row r="3" spans="1:11" x14ac:dyDescent="0.2">
      <c r="A3" s="1"/>
      <c r="B3" s="2"/>
      <c r="C3" s="3"/>
      <c r="D3" s="3"/>
      <c r="E3" s="3"/>
      <c r="F3" s="3"/>
      <c r="G3" s="3"/>
      <c r="I3" s="2"/>
    </row>
    <row r="4" spans="1:11" x14ac:dyDescent="0.2">
      <c r="A4" s="1">
        <v>45134</v>
      </c>
      <c r="B4" s="2">
        <v>50000</v>
      </c>
      <c r="C4" s="10">
        <v>100000</v>
      </c>
      <c r="D4" s="3">
        <f t="shared" ref="D4:D8" si="0">(B4+C4)*15%</f>
        <v>22500</v>
      </c>
      <c r="E4" s="3">
        <v>10000</v>
      </c>
      <c r="F4" s="3"/>
      <c r="G4" s="3"/>
      <c r="I4" s="2">
        <f t="shared" ref="I4:I9" si="1">B4-D4+E4+C4</f>
        <v>137500</v>
      </c>
      <c r="J4">
        <v>152500</v>
      </c>
      <c r="K4" s="4">
        <f>J4-I4</f>
        <v>15000</v>
      </c>
    </row>
    <row r="5" spans="1:11" x14ac:dyDescent="0.2">
      <c r="A5" s="1">
        <v>45163</v>
      </c>
      <c r="B5" s="2">
        <v>50000</v>
      </c>
      <c r="D5" s="3">
        <f t="shared" si="0"/>
        <v>7500</v>
      </c>
      <c r="E5" s="3">
        <v>10000</v>
      </c>
      <c r="F5" s="3"/>
      <c r="G5" s="3"/>
      <c r="I5" s="2">
        <f t="shared" si="1"/>
        <v>52500</v>
      </c>
    </row>
    <row r="6" spans="1:11" x14ac:dyDescent="0.2">
      <c r="A6" s="1">
        <v>45194</v>
      </c>
      <c r="B6" s="2">
        <v>50000</v>
      </c>
      <c r="D6" s="3">
        <f t="shared" si="0"/>
        <v>7500</v>
      </c>
      <c r="E6" s="3">
        <v>10000</v>
      </c>
      <c r="F6" s="3"/>
      <c r="G6" s="3"/>
      <c r="I6" s="2">
        <f t="shared" si="1"/>
        <v>52500</v>
      </c>
    </row>
    <row r="7" spans="1:11" x14ac:dyDescent="0.2">
      <c r="A7" s="1">
        <v>45226</v>
      </c>
      <c r="B7" s="2">
        <v>50000</v>
      </c>
      <c r="D7" s="3">
        <f t="shared" si="0"/>
        <v>7500</v>
      </c>
      <c r="E7" s="3">
        <v>10000</v>
      </c>
      <c r="F7" s="3"/>
      <c r="G7" s="3"/>
      <c r="I7" s="2">
        <f t="shared" si="1"/>
        <v>52500</v>
      </c>
    </row>
    <row r="8" spans="1:11" x14ac:dyDescent="0.2">
      <c r="A8" s="1">
        <v>45257</v>
      </c>
      <c r="B8" s="2">
        <v>50000</v>
      </c>
      <c r="D8" s="3">
        <f t="shared" si="0"/>
        <v>7500</v>
      </c>
      <c r="E8" s="3">
        <v>10000</v>
      </c>
      <c r="F8" s="3"/>
      <c r="G8" s="3"/>
      <c r="I8" s="2">
        <f t="shared" si="1"/>
        <v>52500</v>
      </c>
    </row>
    <row r="9" spans="1:11" x14ac:dyDescent="0.2">
      <c r="A9" s="5">
        <v>45287</v>
      </c>
      <c r="B9" s="2">
        <v>50000</v>
      </c>
      <c r="C9" s="9">
        <v>300000</v>
      </c>
      <c r="D9" s="3"/>
      <c r="E9" s="3">
        <v>10000</v>
      </c>
      <c r="F9" s="3"/>
      <c r="G9" s="3"/>
      <c r="I9" s="2">
        <f t="shared" si="1"/>
        <v>360000</v>
      </c>
      <c r="J9" s="14">
        <v>307500</v>
      </c>
      <c r="K9" s="4">
        <f>I9-J9</f>
        <v>52500</v>
      </c>
    </row>
    <row r="10" spans="1:11" x14ac:dyDescent="0.2">
      <c r="A10" s="5">
        <v>45318</v>
      </c>
      <c r="B10" s="2">
        <v>50000</v>
      </c>
      <c r="C10" s="9"/>
      <c r="D10" s="3"/>
      <c r="E10" s="3">
        <v>10000</v>
      </c>
      <c r="F10" s="3"/>
      <c r="G10" s="3"/>
      <c r="I10">
        <f t="shared" ref="I10" si="2">B10-D10+E10+C10</f>
        <v>60000</v>
      </c>
      <c r="J10" s="14">
        <v>52500</v>
      </c>
      <c r="K10" s="4">
        <f>I10-J10</f>
        <v>7500</v>
      </c>
    </row>
    <row r="11" spans="1:11" x14ac:dyDescent="0.2">
      <c r="A11" s="5">
        <v>45349</v>
      </c>
      <c r="B11" s="2">
        <v>50000</v>
      </c>
      <c r="D11">
        <v>1</v>
      </c>
      <c r="E11" s="3">
        <v>10000</v>
      </c>
      <c r="F11" s="3">
        <f t="shared" ref="F11:F17" si="3">(B11+C11)*1.5%</f>
        <v>750</v>
      </c>
      <c r="G11" s="3">
        <v>243</v>
      </c>
      <c r="I11" s="13">
        <f t="shared" ref="I11:I17" si="4">B11+C11+E11-(D11+F11+G11)</f>
        <v>59006</v>
      </c>
    </row>
    <row r="12" spans="1:11" x14ac:dyDescent="0.2">
      <c r="A12" s="5">
        <v>45377</v>
      </c>
      <c r="B12" s="2">
        <v>50000</v>
      </c>
      <c r="D12">
        <v>1</v>
      </c>
      <c r="E12" s="3">
        <v>10000</v>
      </c>
      <c r="F12" s="3">
        <f t="shared" si="3"/>
        <v>750</v>
      </c>
      <c r="G12" s="3">
        <v>243</v>
      </c>
      <c r="I12" s="13">
        <f t="shared" si="4"/>
        <v>59006</v>
      </c>
    </row>
    <row r="13" spans="1:11" x14ac:dyDescent="0.2">
      <c r="A13" s="5">
        <v>45408</v>
      </c>
      <c r="B13" s="2">
        <v>50000</v>
      </c>
      <c r="D13">
        <v>1</v>
      </c>
      <c r="E13" s="3">
        <v>10000</v>
      </c>
      <c r="F13" s="3">
        <f t="shared" si="3"/>
        <v>750</v>
      </c>
      <c r="G13" s="3">
        <v>243</v>
      </c>
      <c r="I13" s="13">
        <f t="shared" si="4"/>
        <v>59006</v>
      </c>
    </row>
    <row r="14" spans="1:11" x14ac:dyDescent="0.2">
      <c r="A14" s="5">
        <v>45439</v>
      </c>
      <c r="B14" s="2">
        <v>50000</v>
      </c>
      <c r="D14">
        <v>1</v>
      </c>
      <c r="E14" s="3">
        <v>10000</v>
      </c>
      <c r="F14" s="3">
        <f t="shared" si="3"/>
        <v>750</v>
      </c>
      <c r="G14" s="3">
        <v>243</v>
      </c>
      <c r="I14" s="13">
        <f t="shared" si="4"/>
        <v>59006</v>
      </c>
    </row>
    <row r="15" spans="1:11" x14ac:dyDescent="0.2">
      <c r="A15" s="5">
        <v>45470</v>
      </c>
      <c r="B15" s="2">
        <v>50000</v>
      </c>
      <c r="D15">
        <v>1</v>
      </c>
      <c r="E15" s="3">
        <v>10000</v>
      </c>
      <c r="F15" s="3">
        <f t="shared" si="3"/>
        <v>750</v>
      </c>
      <c r="G15" s="3">
        <v>243</v>
      </c>
      <c r="I15" s="13">
        <f t="shared" si="4"/>
        <v>59006</v>
      </c>
    </row>
    <row r="16" spans="1:11" x14ac:dyDescent="0.2">
      <c r="A16" s="5"/>
      <c r="B16" s="2"/>
      <c r="E16" s="3"/>
      <c r="F16" s="3"/>
      <c r="G16" s="3"/>
      <c r="I16" s="13"/>
    </row>
    <row r="17" spans="1:9" x14ac:dyDescent="0.2">
      <c r="A17" s="5">
        <v>45499</v>
      </c>
      <c r="B17" s="2">
        <v>50000</v>
      </c>
      <c r="D17">
        <v>1</v>
      </c>
      <c r="E17" s="3">
        <v>10000</v>
      </c>
      <c r="F17" s="3">
        <f t="shared" si="3"/>
        <v>750</v>
      </c>
      <c r="G17" s="3">
        <v>243</v>
      </c>
      <c r="I17" s="13">
        <f t="shared" si="4"/>
        <v>59006</v>
      </c>
    </row>
    <row r="18" spans="1:9" x14ac:dyDescent="0.2">
      <c r="F18" s="2"/>
      <c r="G18" s="2"/>
    </row>
    <row r="19" spans="1:9" x14ac:dyDescent="0.2">
      <c r="F19" s="2"/>
      <c r="G19" s="2"/>
    </row>
    <row r="20" spans="1:9" x14ac:dyDescent="0.2">
      <c r="F20" s="2"/>
      <c r="G20" s="2"/>
      <c r="H20" s="17"/>
    </row>
    <row r="21" spans="1:9" x14ac:dyDescent="0.2">
      <c r="C21" s="15"/>
      <c r="F21" s="2"/>
      <c r="G21" s="2"/>
      <c r="H21" s="12"/>
    </row>
    <row r="22" spans="1:9" x14ac:dyDescent="0.2">
      <c r="C22" s="15"/>
      <c r="F22" s="2"/>
      <c r="G22" s="2"/>
    </row>
    <row r="23" spans="1:9" x14ac:dyDescent="0.2">
      <c r="F23" s="2"/>
      <c r="G23" s="2"/>
    </row>
    <row r="24" spans="1:9" x14ac:dyDescent="0.2">
      <c r="C24" s="15"/>
      <c r="F24" s="2"/>
      <c r="G24" s="2"/>
      <c r="I24" s="16"/>
    </row>
    <row r="25" spans="1:9" x14ac:dyDescent="0.2">
      <c r="F25" s="2"/>
      <c r="G25" s="2"/>
      <c r="I25" s="12"/>
    </row>
    <row r="26" spans="1:9" x14ac:dyDescent="0.2">
      <c r="F26" s="2"/>
      <c r="G26" s="2"/>
    </row>
    <row r="35" spans="3:5" x14ac:dyDescent="0.2">
      <c r="C35">
        <v>8750</v>
      </c>
      <c r="D35">
        <v>1</v>
      </c>
      <c r="E35">
        <f>D35*C35</f>
        <v>8750</v>
      </c>
    </row>
    <row r="36" spans="3:5" x14ac:dyDescent="0.2">
      <c r="C36">
        <v>10000</v>
      </c>
      <c r="D36">
        <v>6</v>
      </c>
      <c r="E36">
        <f>D36*C36</f>
        <v>60000</v>
      </c>
    </row>
    <row r="37" spans="3:5" x14ac:dyDescent="0.2">
      <c r="E37">
        <f>SUM(E35:E36)</f>
        <v>68750</v>
      </c>
    </row>
  </sheetData>
  <pageMargins left="0.7" right="0.7" top="0.75" bottom="0.75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6C10-638F-E849-8ACA-A92C031AD40A}">
  <dimension ref="A1:K26"/>
  <sheetViews>
    <sheetView zoomScale="150" zoomScaleNormal="150" workbookViewId="0">
      <selection activeCell="H7" sqref="H7:H18"/>
    </sheetView>
  </sheetViews>
  <sheetFormatPr baseColWidth="10" defaultRowHeight="16" x14ac:dyDescent="0.2"/>
  <cols>
    <col min="1" max="1" width="14.1640625" customWidth="1"/>
    <col min="2" max="3" width="12.6640625" customWidth="1"/>
    <col min="5" max="5" width="11" bestFit="1" customWidth="1"/>
    <col min="6" max="6" width="12.1640625" bestFit="1" customWidth="1"/>
  </cols>
  <sheetData>
    <row r="1" spans="1:11" x14ac:dyDescent="0.2">
      <c r="A1" t="s">
        <v>0</v>
      </c>
      <c r="B1" t="s">
        <v>1</v>
      </c>
      <c r="C1" t="s">
        <v>7</v>
      </c>
      <c r="D1" t="s">
        <v>2</v>
      </c>
      <c r="E1" t="s">
        <v>3</v>
      </c>
      <c r="F1" t="s">
        <v>8</v>
      </c>
      <c r="G1" t="s">
        <v>5</v>
      </c>
      <c r="H1" t="s">
        <v>6</v>
      </c>
      <c r="I1" t="s">
        <v>4</v>
      </c>
    </row>
    <row r="2" spans="1:11" x14ac:dyDescent="0.2">
      <c r="A2" s="1">
        <v>45015</v>
      </c>
      <c r="B2" s="2">
        <v>6000</v>
      </c>
      <c r="C2" s="2"/>
      <c r="D2" s="3">
        <v>0</v>
      </c>
      <c r="E2" s="3"/>
      <c r="F2" s="3"/>
      <c r="G2" s="2"/>
      <c r="H2" s="2"/>
      <c r="I2" s="2">
        <v>6000</v>
      </c>
    </row>
    <row r="3" spans="1:11" x14ac:dyDescent="0.2">
      <c r="A3" s="1">
        <v>45037</v>
      </c>
      <c r="B3" s="2">
        <v>14000</v>
      </c>
      <c r="C3" s="2"/>
      <c r="D3" s="3">
        <v>0</v>
      </c>
      <c r="E3" s="3">
        <f>(B3+C3)*1.5%</f>
        <v>210</v>
      </c>
      <c r="F3" s="3">
        <f>B3*1%</f>
        <v>140</v>
      </c>
      <c r="G3" s="2">
        <v>500</v>
      </c>
      <c r="H3" s="3">
        <v>1000</v>
      </c>
      <c r="I3" s="2">
        <f>B3-(SUM(E3:G3))+H3</f>
        <v>14150</v>
      </c>
      <c r="K3" s="4"/>
    </row>
    <row r="4" spans="1:11" x14ac:dyDescent="0.2">
      <c r="A4" s="1">
        <v>45071</v>
      </c>
      <c r="B4" s="2">
        <v>14000</v>
      </c>
      <c r="C4" s="2"/>
      <c r="D4" s="3">
        <v>0</v>
      </c>
      <c r="E4" s="3">
        <f t="shared" ref="E4:E13" si="0">(B4+C4)*1.5%</f>
        <v>210</v>
      </c>
      <c r="F4" s="3">
        <f t="shared" ref="F4:F13" si="1">B4*1%</f>
        <v>140</v>
      </c>
      <c r="G4" s="2"/>
      <c r="H4" s="3">
        <v>1000</v>
      </c>
      <c r="I4" s="2">
        <f t="shared" ref="I4:I7" si="2">B4-(SUM(E4:G4))+H4</f>
        <v>14650</v>
      </c>
    </row>
    <row r="5" spans="1:11" x14ac:dyDescent="0.2">
      <c r="A5" s="1">
        <v>45105</v>
      </c>
      <c r="B5" s="2">
        <v>14000</v>
      </c>
      <c r="C5" s="2"/>
      <c r="D5" s="3">
        <v>0</v>
      </c>
      <c r="E5" s="3">
        <f t="shared" si="0"/>
        <v>210</v>
      </c>
      <c r="F5" s="3">
        <f t="shared" si="1"/>
        <v>140</v>
      </c>
      <c r="G5" s="2"/>
      <c r="H5" s="3">
        <v>1000</v>
      </c>
      <c r="I5" s="2">
        <f t="shared" si="2"/>
        <v>14650</v>
      </c>
    </row>
    <row r="6" spans="1:11" x14ac:dyDescent="0.2">
      <c r="A6" s="1"/>
      <c r="B6" s="2"/>
      <c r="C6" s="2"/>
      <c r="D6" s="3"/>
      <c r="E6" s="3"/>
      <c r="F6" s="3"/>
      <c r="G6" s="2"/>
      <c r="H6" s="3"/>
      <c r="I6" s="2"/>
    </row>
    <row r="7" spans="1:11" x14ac:dyDescent="0.2">
      <c r="A7" s="1">
        <v>45134</v>
      </c>
      <c r="B7" s="2">
        <v>14000</v>
      </c>
      <c r="C7" s="2"/>
      <c r="D7" s="3">
        <v>0</v>
      </c>
      <c r="E7" s="3">
        <f t="shared" si="0"/>
        <v>210</v>
      </c>
      <c r="F7" s="3">
        <f t="shared" si="1"/>
        <v>140</v>
      </c>
      <c r="G7" s="2"/>
      <c r="H7" s="3">
        <v>1000</v>
      </c>
      <c r="I7" s="2">
        <f t="shared" si="2"/>
        <v>14650</v>
      </c>
    </row>
    <row r="8" spans="1:11" x14ac:dyDescent="0.2">
      <c r="A8" s="1">
        <v>45163</v>
      </c>
      <c r="B8" s="2">
        <v>14000</v>
      </c>
      <c r="C8" s="2"/>
      <c r="D8" s="3">
        <v>0</v>
      </c>
      <c r="E8" s="3">
        <f t="shared" si="0"/>
        <v>210</v>
      </c>
      <c r="F8" s="3">
        <f t="shared" si="1"/>
        <v>140</v>
      </c>
      <c r="G8" s="2"/>
      <c r="H8" s="3">
        <v>1000</v>
      </c>
      <c r="I8" s="2">
        <f t="shared" ref="I8" si="3">B8-(SUM(E8:G8))+H8</f>
        <v>14650</v>
      </c>
    </row>
    <row r="9" spans="1:11" x14ac:dyDescent="0.2">
      <c r="A9" s="1">
        <v>45194</v>
      </c>
      <c r="B9" s="2">
        <v>14000</v>
      </c>
      <c r="C9" s="2"/>
      <c r="D9" s="3">
        <v>0</v>
      </c>
      <c r="E9" s="3">
        <f t="shared" si="0"/>
        <v>210</v>
      </c>
      <c r="F9" s="3">
        <f t="shared" si="1"/>
        <v>140</v>
      </c>
      <c r="G9" s="2"/>
      <c r="H9" s="3">
        <v>1000</v>
      </c>
      <c r="I9" s="2">
        <f t="shared" ref="I9" si="4">B9-(SUM(E9:G9))+H9</f>
        <v>14650</v>
      </c>
    </row>
    <row r="10" spans="1:11" x14ac:dyDescent="0.2">
      <c r="A10" s="1">
        <v>45226</v>
      </c>
      <c r="B10" s="2">
        <v>14000</v>
      </c>
      <c r="C10" s="2"/>
      <c r="D10" s="3">
        <v>0</v>
      </c>
      <c r="E10" s="3">
        <f t="shared" si="0"/>
        <v>210</v>
      </c>
      <c r="F10" s="3">
        <f t="shared" si="1"/>
        <v>140</v>
      </c>
      <c r="G10" s="2"/>
      <c r="H10" s="3">
        <v>1000</v>
      </c>
      <c r="I10" s="2">
        <f t="shared" ref="I10:I11" si="5">B10-(SUM(E10:G10))+H10</f>
        <v>14650</v>
      </c>
    </row>
    <row r="11" spans="1:11" x14ac:dyDescent="0.2">
      <c r="A11" s="1">
        <v>45257</v>
      </c>
      <c r="B11" s="2">
        <v>14000</v>
      </c>
      <c r="C11" s="2"/>
      <c r="D11" s="3">
        <v>0</v>
      </c>
      <c r="E11" s="3">
        <f t="shared" si="0"/>
        <v>210</v>
      </c>
      <c r="F11" s="3">
        <f t="shared" si="1"/>
        <v>140</v>
      </c>
      <c r="G11" s="2"/>
      <c r="H11" s="3">
        <v>1000</v>
      </c>
      <c r="I11" s="2">
        <f t="shared" si="5"/>
        <v>14650</v>
      </c>
    </row>
    <row r="12" spans="1:11" s="8" customFormat="1" x14ac:dyDescent="0.2">
      <c r="A12" s="5">
        <v>45287</v>
      </c>
      <c r="B12" s="6">
        <v>14000</v>
      </c>
      <c r="C12" s="6">
        <v>14000</v>
      </c>
      <c r="D12" s="7">
        <v>0</v>
      </c>
      <c r="E12" s="3">
        <f t="shared" si="0"/>
        <v>420</v>
      </c>
      <c r="F12" s="3">
        <f t="shared" si="1"/>
        <v>140</v>
      </c>
      <c r="G12" s="6"/>
      <c r="H12" s="7">
        <v>1000</v>
      </c>
      <c r="I12" s="6">
        <f t="shared" ref="I12:I17" si="6">B12-(SUM(E12:G12))+H12+C12</f>
        <v>28440</v>
      </c>
    </row>
    <row r="13" spans="1:11" x14ac:dyDescent="0.2">
      <c r="A13" s="1">
        <v>44953</v>
      </c>
      <c r="B13" s="2">
        <v>16500</v>
      </c>
      <c r="E13" s="3">
        <f t="shared" si="0"/>
        <v>247.5</v>
      </c>
      <c r="F13" s="3">
        <f t="shared" si="1"/>
        <v>165</v>
      </c>
      <c r="H13" s="7">
        <v>1000</v>
      </c>
      <c r="I13" s="6">
        <f t="shared" si="6"/>
        <v>17087.5</v>
      </c>
    </row>
    <row r="14" spans="1:11" x14ac:dyDescent="0.2">
      <c r="A14" s="1">
        <v>44984</v>
      </c>
      <c r="B14" s="2">
        <v>16500</v>
      </c>
      <c r="E14" s="3">
        <f t="shared" ref="E14" si="7">(B14+C14)*1.5%</f>
        <v>247.5</v>
      </c>
      <c r="F14" s="3">
        <f t="shared" ref="F14" si="8">B14*1%</f>
        <v>165</v>
      </c>
      <c r="H14" s="7">
        <v>1000</v>
      </c>
      <c r="I14" s="6">
        <f t="shared" si="6"/>
        <v>17087.5</v>
      </c>
    </row>
    <row r="15" spans="1:11" x14ac:dyDescent="0.2">
      <c r="A15" s="1">
        <v>45011</v>
      </c>
      <c r="B15" s="2">
        <v>16500</v>
      </c>
      <c r="E15" s="3">
        <f t="shared" ref="E15" si="9">(B15+C15)*1.5%</f>
        <v>247.5</v>
      </c>
      <c r="F15" s="3">
        <f t="shared" ref="F15" si="10">B15*1%</f>
        <v>165</v>
      </c>
      <c r="H15" s="7">
        <v>1000</v>
      </c>
      <c r="I15" s="6">
        <f t="shared" si="6"/>
        <v>17087.5</v>
      </c>
    </row>
    <row r="16" spans="1:11" x14ac:dyDescent="0.2">
      <c r="A16" s="1">
        <v>45042</v>
      </c>
      <c r="B16" s="2">
        <v>16500</v>
      </c>
      <c r="E16" s="3">
        <f t="shared" ref="E16" si="11">(B16+C16)*1.5%</f>
        <v>247.5</v>
      </c>
      <c r="F16" s="3">
        <f t="shared" ref="F16" si="12">B16*1%</f>
        <v>165</v>
      </c>
      <c r="H16" s="7">
        <v>1000</v>
      </c>
      <c r="I16" s="6">
        <f t="shared" si="6"/>
        <v>17087.5</v>
      </c>
    </row>
    <row r="17" spans="1:9" x14ac:dyDescent="0.2">
      <c r="A17" s="1">
        <v>45073</v>
      </c>
      <c r="B17" s="2">
        <v>16500</v>
      </c>
      <c r="E17" s="3">
        <f t="shared" ref="E17" si="13">(B17+C17)*1.5%</f>
        <v>247.5</v>
      </c>
      <c r="F17" s="3">
        <f t="shared" ref="F17" si="14">B17*1%</f>
        <v>165</v>
      </c>
      <c r="H17" s="7">
        <v>1000</v>
      </c>
      <c r="I17" s="6">
        <f t="shared" si="6"/>
        <v>17087.5</v>
      </c>
    </row>
    <row r="18" spans="1:9" x14ac:dyDescent="0.2">
      <c r="A18" s="1">
        <v>45470</v>
      </c>
      <c r="B18" s="2">
        <v>16500</v>
      </c>
      <c r="E18" s="3">
        <f t="shared" ref="E18" si="15">(B18+C18)*1.5%</f>
        <v>247.5</v>
      </c>
      <c r="F18" s="3">
        <f t="shared" ref="F18" si="16">B18*1%</f>
        <v>165</v>
      </c>
      <c r="H18" s="7">
        <v>1000</v>
      </c>
      <c r="I18" s="6">
        <f t="shared" ref="I18" si="17">B18-(SUM(E18:G18))+H18+C18</f>
        <v>17087.5</v>
      </c>
    </row>
    <row r="19" spans="1:9" x14ac:dyDescent="0.2">
      <c r="A19" s="1"/>
      <c r="B19" s="2"/>
      <c r="E19" s="3"/>
      <c r="F19" s="3"/>
      <c r="H19" s="7"/>
      <c r="I19" s="6"/>
    </row>
    <row r="20" spans="1:9" x14ac:dyDescent="0.2">
      <c r="A20" s="1">
        <v>45499</v>
      </c>
      <c r="B20" s="2">
        <v>16500</v>
      </c>
      <c r="E20" s="3">
        <f t="shared" ref="E20" si="18">(B20+C20)*1.5%</f>
        <v>247.5</v>
      </c>
      <c r="F20" s="3">
        <f t="shared" ref="F20" si="19">B20*1%</f>
        <v>165</v>
      </c>
      <c r="H20" s="7">
        <v>1000</v>
      </c>
      <c r="I20" s="6">
        <f t="shared" ref="I20" si="20">B20-(SUM(E20:G20))+H20+C20</f>
        <v>17087.5</v>
      </c>
    </row>
    <row r="21" spans="1:9" x14ac:dyDescent="0.2">
      <c r="C21" s="2"/>
      <c r="D21" s="11"/>
      <c r="E21" s="2"/>
      <c r="F21" s="2"/>
    </row>
    <row r="22" spans="1:9" x14ac:dyDescent="0.2">
      <c r="C22" s="2"/>
      <c r="D22" s="11"/>
      <c r="E22" s="2"/>
      <c r="F22" s="2"/>
    </row>
    <row r="23" spans="1:9" x14ac:dyDescent="0.2">
      <c r="C23" s="2"/>
      <c r="D23" s="11"/>
      <c r="E23" s="2"/>
      <c r="F23" s="2"/>
    </row>
    <row r="24" spans="1:9" x14ac:dyDescent="0.2">
      <c r="C24" s="2"/>
      <c r="D24" s="11"/>
      <c r="E24" s="2"/>
      <c r="F24" s="2"/>
    </row>
    <row r="25" spans="1:9" x14ac:dyDescent="0.2">
      <c r="C25" s="2"/>
      <c r="D25" s="11"/>
      <c r="E25" s="2"/>
      <c r="F25" s="2"/>
    </row>
    <row r="26" spans="1:9" x14ac:dyDescent="0.2">
      <c r="C26" s="2"/>
      <c r="D26" s="11"/>
      <c r="E26" s="2"/>
      <c r="F26" s="2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AB8C-9397-1146-8059-70E818C65248}">
  <dimension ref="A1:B12"/>
  <sheetViews>
    <sheetView zoomScale="160" zoomScaleNormal="160" workbookViewId="0">
      <selection activeCell="B13" sqref="B13"/>
    </sheetView>
  </sheetViews>
  <sheetFormatPr baseColWidth="10" defaultRowHeight="16" x14ac:dyDescent="0.2"/>
  <cols>
    <col min="1" max="1" width="31.1640625" customWidth="1"/>
    <col min="2" max="2" width="13.1640625" bestFit="1" customWidth="1"/>
  </cols>
  <sheetData>
    <row r="1" spans="1:2" x14ac:dyDescent="0.2">
      <c r="A1" t="s">
        <v>9</v>
      </c>
    </row>
    <row r="2" spans="1:2" x14ac:dyDescent="0.2">
      <c r="A2" t="s">
        <v>10</v>
      </c>
      <c r="B2" s="9">
        <f>50000*12</f>
        <v>600000</v>
      </c>
    </row>
    <row r="3" spans="1:2" x14ac:dyDescent="0.2">
      <c r="A3" t="s">
        <v>11</v>
      </c>
      <c r="B3" s="9">
        <v>300000</v>
      </c>
    </row>
    <row r="4" spans="1:2" x14ac:dyDescent="0.2">
      <c r="A4" t="s">
        <v>12</v>
      </c>
      <c r="B4" s="9">
        <v>100000</v>
      </c>
    </row>
    <row r="5" spans="1:2" x14ac:dyDescent="0.2">
      <c r="B5" s="9">
        <f>SUM(B2:B4)</f>
        <v>1000000</v>
      </c>
    </row>
    <row r="7" spans="1:2" x14ac:dyDescent="0.2">
      <c r="A7" t="s">
        <v>13</v>
      </c>
    </row>
    <row r="8" spans="1:2" x14ac:dyDescent="0.2">
      <c r="A8" t="s">
        <v>14</v>
      </c>
      <c r="B8">
        <v>-600000</v>
      </c>
    </row>
    <row r="9" spans="1:2" x14ac:dyDescent="0.2">
      <c r="A9" t="s">
        <v>15</v>
      </c>
      <c r="B9">
        <v>-50000</v>
      </c>
    </row>
    <row r="10" spans="1:2" x14ac:dyDescent="0.2">
      <c r="A10" t="s">
        <v>16</v>
      </c>
      <c r="B10" s="12">
        <f>B5+B8+B9</f>
        <v>350000</v>
      </c>
    </row>
    <row r="11" spans="1:2" x14ac:dyDescent="0.2">
      <c r="A11" t="s">
        <v>17</v>
      </c>
      <c r="B11" s="12">
        <f>B10*15%</f>
        <v>52500</v>
      </c>
    </row>
    <row r="12" spans="1:2" x14ac:dyDescent="0.2">
      <c r="A12" t="s">
        <v>18</v>
      </c>
      <c r="B12" s="4">
        <f>B11/13</f>
        <v>4038.4615384615386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TARIIQ DUSMOHAMUD</vt:lpstr>
      <vt:lpstr>SHABILAH ROMJON</vt:lpstr>
      <vt:lpstr>PAYE CALCULAT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</dc:creator>
  <cp:lastModifiedBy>89</cp:lastModifiedBy>
  <dcterms:created xsi:type="dcterms:W3CDTF">2023-07-27T09:50:23Z</dcterms:created>
  <dcterms:modified xsi:type="dcterms:W3CDTF">2024-08-28T05:21:54Z</dcterms:modified>
</cp:coreProperties>
</file>